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010" yWindow="-180" windowWidth="10860" windowHeight="9030"/>
  </bookViews>
  <sheets>
    <sheet name="後退速度算出" sheetId="2" r:id="rId1"/>
    <sheet name="ハッブル図" sheetId="3" r:id="rId2"/>
  </sheets>
  <externalReferences>
    <externalReference r:id="rId3"/>
  </externalReferences>
  <calcPr calcId="125725" refMode="R1C1"/>
</workbook>
</file>

<file path=xl/calcChain.xml><?xml version="1.0" encoding="utf-8"?>
<calcChain xmlns="http://schemas.openxmlformats.org/spreadsheetml/2006/main">
  <c r="E6" i="2"/>
  <c r="B3" i="3"/>
  <c r="B4"/>
  <c r="B5"/>
  <c r="B6"/>
  <c r="B7"/>
  <c r="B8"/>
  <c r="B9"/>
  <c r="B10"/>
  <c r="B11"/>
  <c r="B12"/>
  <c r="B13"/>
  <c r="B14"/>
  <c r="B2"/>
  <c r="E2" i="2"/>
  <c r="C2" i="3" s="1"/>
  <c r="E3" i="2"/>
  <c r="C3" i="3" s="1"/>
  <c r="E4" i="2"/>
  <c r="C4" i="3" s="1"/>
  <c r="E5" i="2"/>
  <c r="C5" i="3" s="1"/>
  <c r="C6"/>
  <c r="E7" i="2"/>
  <c r="C7" i="3" s="1"/>
  <c r="E8" i="2"/>
  <c r="C8" i="3" s="1"/>
  <c r="E9" i="2"/>
  <c r="C9" i="3" s="1"/>
  <c r="E10" i="2"/>
  <c r="C10" i="3" s="1"/>
  <c r="E11" i="2"/>
  <c r="C11" i="3" s="1"/>
  <c r="E12" i="2"/>
  <c r="C12" i="3" s="1"/>
  <c r="E13" i="2"/>
  <c r="C13" i="3" s="1"/>
  <c r="E14" i="2"/>
  <c r="C14" i="3" s="1"/>
</calcChain>
</file>

<file path=xl/sharedStrings.xml><?xml version="1.0" encoding="utf-8"?>
<sst xmlns="http://schemas.openxmlformats.org/spreadsheetml/2006/main" count="34" uniqueCount="18">
  <si>
    <t>NGC2403</t>
  </si>
  <si>
    <t>NGC3627</t>
  </si>
  <si>
    <t>NGC4536</t>
  </si>
  <si>
    <t>NGC925</t>
  </si>
  <si>
    <t>NGC3198</t>
  </si>
  <si>
    <t>NGC4321</t>
  </si>
  <si>
    <t>NGC4414</t>
  </si>
  <si>
    <t>NGC673</t>
  </si>
  <si>
    <t>NGC7678</t>
  </si>
  <si>
    <t>NGC2608</t>
  </si>
  <si>
    <t>galaxy</t>
    <phoneticPr fontId="1"/>
  </si>
  <si>
    <t>後退速度</t>
    <rPh sb="0" eb="2">
      <t>コウタイ</t>
    </rPh>
    <rPh sb="2" eb="4">
      <t>ソクド</t>
    </rPh>
    <phoneticPr fontId="1"/>
  </si>
  <si>
    <t>距離(Mpc)</t>
    <phoneticPr fontId="1"/>
  </si>
  <si>
    <t>測定したHαの波長(nm)</t>
    <rPh sb="0" eb="2">
      <t>ソクテイ</t>
    </rPh>
    <rPh sb="7" eb="9">
      <t>ハチョウ</t>
    </rPh>
    <phoneticPr fontId="1"/>
  </si>
  <si>
    <r>
      <t>Hα</t>
    </r>
    <r>
      <rPr>
        <vertAlign val="subscript"/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(</t>
    </r>
    <r>
      <rPr>
        <sz val="11"/>
        <rFont val="ＭＳ Ｐゴシック"/>
        <family val="3"/>
        <charset val="128"/>
      </rPr>
      <t>nm</t>
    </r>
    <r>
      <rPr>
        <sz val="11"/>
        <rFont val="ＭＳ Ｐゴシック"/>
        <family val="3"/>
        <charset val="128"/>
      </rPr>
      <t>)</t>
    </r>
    <phoneticPr fontId="1"/>
  </si>
  <si>
    <t>NGC1275</t>
  </si>
  <si>
    <t>NGC2339</t>
  </si>
  <si>
    <t>NGC3516</t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</si>
</sst>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.0_ "/>
    <numFmt numFmtId="178" formatCode="0.00;0;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 shrinkToFit="1"/>
    </xf>
    <xf numFmtId="177" fontId="0" fillId="0" borderId="1" xfId="0" applyNumberFormat="1" applyBorder="1">
      <alignment vertical="center"/>
    </xf>
    <xf numFmtId="177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176" fontId="0" fillId="0" borderId="1" xfId="0" applyNumberFormat="1" applyBorder="1" applyProtection="1">
      <alignment vertical="center"/>
      <protection locked="0"/>
    </xf>
    <xf numFmtId="0" fontId="0" fillId="0" borderId="1" xfId="0" applyFill="1" applyBorder="1" applyAlignment="1">
      <alignment horizontal="center" vertical="center" shrinkToFit="1"/>
    </xf>
    <xf numFmtId="177" fontId="0" fillId="0" borderId="1" xfId="0" applyNumberFormat="1" applyFill="1" applyBorder="1" applyAlignment="1">
      <alignment horizontal="center" vertical="center" shrinkToFit="1"/>
    </xf>
    <xf numFmtId="0" fontId="0" fillId="0" borderId="1" xfId="0" applyFill="1" applyBorder="1">
      <alignment vertical="center"/>
    </xf>
    <xf numFmtId="178" fontId="0" fillId="0" borderId="1" xfId="0" applyNumberFormat="1" applyFill="1" applyBorder="1" applyProtection="1">
      <alignment vertical="center"/>
    </xf>
    <xf numFmtId="176" fontId="0" fillId="0" borderId="1" xfId="0" applyNumberFormat="1" applyFill="1" applyBorder="1">
      <alignment vertical="center"/>
    </xf>
    <xf numFmtId="0" fontId="0" fillId="0" borderId="0" xfId="0" applyFill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ハッブル図</a:t>
            </a:r>
          </a:p>
        </c:rich>
      </c:tx>
      <c:layout>
        <c:manualLayout>
          <c:xMode val="edge"/>
          <c:yMode val="edge"/>
          <c:x val="0.42592678177803101"/>
          <c:y val="3.023259246978617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374512471290828"/>
          <c:y val="0.15116296234893073"/>
          <c:w val="0.82098930400692838"/>
          <c:h val="0.68837287469666908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intercept val="0"/>
            <c:dispEq val="1"/>
            <c:trendlineLbl>
              <c:layout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en-US" baseline="0"/>
                      <a:t>v= 76.1d</a:t>
                    </a:r>
                    <a:endParaRPr lang="en-US" altLang="en-US"/>
                  </a:p>
                </c:rich>
              </c:tx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ハッブル図!$B$2:$B$14</c:f>
              <c:numCache>
                <c:formatCode>0.00;0;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ハッブル図!$C$2:$C$14</c:f>
              <c:numCache>
                <c:formatCode>0.00_ 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</c:ser>
        <c:axId val="93220864"/>
        <c:axId val="93222784"/>
      </c:scatterChart>
      <c:valAx>
        <c:axId val="932208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距離（</a:t>
                </a:r>
                <a:r>
                  <a:rPr lang="en-US" altLang="en-US"/>
                  <a:t>Mpc）</a:t>
                </a:r>
              </a:p>
            </c:rich>
          </c:tx>
          <c:layout>
            <c:manualLayout>
              <c:xMode val="edge"/>
              <c:yMode val="edge"/>
              <c:x val="0.4650215105402653"/>
              <c:y val="0.91395452620199669"/>
            </c:manualLayout>
          </c:layout>
          <c:spPr>
            <a:noFill/>
            <a:ln w="25400">
              <a:noFill/>
            </a:ln>
          </c:spPr>
        </c:title>
        <c:numFmt formatCode="0_);[Red]\(0\)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3222784"/>
        <c:crosses val="autoZero"/>
        <c:crossBetween val="midCat"/>
      </c:valAx>
      <c:valAx>
        <c:axId val="93222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後退速度（</a:t>
                </a:r>
                <a:r>
                  <a:rPr lang="en-US" altLang="en-US"/>
                  <a:t>ｋｍ／ｓ）</a:t>
                </a:r>
              </a:p>
            </c:rich>
          </c:tx>
          <c:layout>
            <c:manualLayout>
              <c:xMode val="edge"/>
              <c:yMode val="edge"/>
              <c:x val="3.2921876852408181E-2"/>
              <c:y val="0.34883760542060938"/>
            </c:manualLayout>
          </c:layout>
          <c:spPr>
            <a:noFill/>
            <a:ln w="25400">
              <a:noFill/>
            </a:ln>
          </c:spPr>
        </c:title>
        <c:numFmt formatCode="0_ 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322086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9525</xdr:rowOff>
    </xdr:from>
    <xdr:to>
      <xdr:col>10</xdr:col>
      <xdr:colOff>514350</xdr:colOff>
      <xdr:row>20</xdr:row>
      <xdr:rowOff>161925</xdr:rowOff>
    </xdr:to>
    <xdr:graphicFrame macro="">
      <xdr:nvGraphicFramePr>
        <xdr:cNvPr id="3094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in/doc/astro/&#12495;&#12483;&#12502;&#12523;&#21063;&#26032;/&#31777;&#26131;&#2925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ハッブル図 (2)"/>
    </sheetNames>
    <sheetDataSet>
      <sheetData sheetId="0">
        <row r="2">
          <cell r="B2">
            <v>67.3</v>
          </cell>
          <cell r="C2">
            <v>5142.2302804991386</v>
          </cell>
        </row>
        <row r="3">
          <cell r="B3">
            <v>72.7</v>
          </cell>
          <cell r="C3">
            <v>5613.0300306248255</v>
          </cell>
        </row>
        <row r="4">
          <cell r="B4">
            <v>38.9</v>
          </cell>
          <cell r="C4">
            <v>3057.9129401367941</v>
          </cell>
        </row>
        <row r="5">
          <cell r="B5">
            <v>10.1</v>
          </cell>
          <cell r="C5">
            <v>763.33551719407569</v>
          </cell>
        </row>
        <row r="6">
          <cell r="B6">
            <v>15.8</v>
          </cell>
          <cell r="C6">
            <v>1480.9623207837562</v>
          </cell>
        </row>
        <row r="7">
          <cell r="B7">
            <v>46.8</v>
          </cell>
          <cell r="C7">
            <v>3492.1457193789647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pane xSplit="14955"/>
      <selection activeCell="H20" sqref="H20"/>
      <selection pane="topRight" activeCell="O1" sqref="O1"/>
    </sheetView>
  </sheetViews>
  <sheetFormatPr defaultRowHeight="13.5"/>
  <cols>
    <col min="2" max="2" width="9" style="6" customWidth="1"/>
    <col min="3" max="3" width="8" customWidth="1"/>
    <col min="4" max="4" width="13.625" customWidth="1"/>
    <col min="5" max="5" width="9" customWidth="1"/>
  </cols>
  <sheetData>
    <row r="1" spans="1:9" s="3" customFormat="1" ht="16.5">
      <c r="A1" s="2" t="s">
        <v>10</v>
      </c>
      <c r="B1" s="4" t="s">
        <v>12</v>
      </c>
      <c r="C1" s="2" t="s">
        <v>14</v>
      </c>
      <c r="D1" s="2" t="s">
        <v>13</v>
      </c>
      <c r="E1" s="2" t="s">
        <v>11</v>
      </c>
    </row>
    <row r="2" spans="1:9">
      <c r="A2" s="1" t="s">
        <v>7</v>
      </c>
      <c r="B2" s="5">
        <v>67.3</v>
      </c>
      <c r="C2" s="1">
        <v>656.33</v>
      </c>
      <c r="D2" s="8"/>
      <c r="E2" s="7" t="str">
        <f>IF(D2="","",((D2-C2)/C2)*300000)</f>
        <v/>
      </c>
    </row>
    <row r="3" spans="1:9">
      <c r="A3" s="1" t="s">
        <v>3</v>
      </c>
      <c r="B3" s="5">
        <v>8.6</v>
      </c>
      <c r="C3" s="1">
        <v>656.33</v>
      </c>
      <c r="D3" s="8"/>
      <c r="E3" s="7" t="str">
        <f>IF(D3="","",((D3-C3)/C3)*300000)</f>
        <v/>
      </c>
    </row>
    <row r="4" spans="1:9">
      <c r="A4" s="1" t="s">
        <v>15</v>
      </c>
      <c r="B4" s="5">
        <v>72.7</v>
      </c>
      <c r="C4" s="1">
        <v>656.33</v>
      </c>
      <c r="D4" s="8"/>
      <c r="E4" s="7" t="str">
        <f>IF(D4="","",((D4-C4)/C4)*300000)</f>
        <v/>
      </c>
    </row>
    <row r="5" spans="1:9">
      <c r="A5" s="1" t="s">
        <v>16</v>
      </c>
      <c r="B5" s="5">
        <v>34.700000000000003</v>
      </c>
      <c r="C5" s="1">
        <v>656.33</v>
      </c>
      <c r="D5" s="8"/>
      <c r="E5" s="7" t="str">
        <f>IF(D5="","",((D5-C5)/C5)*300000)</f>
        <v/>
      </c>
    </row>
    <row r="6" spans="1:9">
      <c r="A6" s="1" t="s">
        <v>0</v>
      </c>
      <c r="B6" s="5">
        <v>3.6</v>
      </c>
      <c r="C6" s="1">
        <v>656.33</v>
      </c>
      <c r="D6" s="8"/>
      <c r="E6" s="7" t="str">
        <f t="shared" ref="E6:E14" si="0">IF(D6="","",((D6-C6)/C6)*300000)</f>
        <v/>
      </c>
    </row>
    <row r="7" spans="1:9">
      <c r="A7" s="1" t="s">
        <v>9</v>
      </c>
      <c r="B7" s="5">
        <v>25.5</v>
      </c>
      <c r="C7" s="1">
        <v>656.33</v>
      </c>
      <c r="D7" s="8"/>
      <c r="E7" s="7" t="str">
        <f t="shared" si="0"/>
        <v/>
      </c>
    </row>
    <row r="8" spans="1:9">
      <c r="A8" s="1" t="s">
        <v>4</v>
      </c>
      <c r="B8" s="5">
        <v>14.1</v>
      </c>
      <c r="C8" s="1">
        <v>656.33</v>
      </c>
      <c r="D8" s="8"/>
      <c r="E8" s="7" t="str">
        <f>IF(D8="","",((D8-C8)/C8)*300000)</f>
        <v/>
      </c>
    </row>
    <row r="9" spans="1:9">
      <c r="A9" s="1" t="s">
        <v>17</v>
      </c>
      <c r="B9" s="5">
        <v>38.9</v>
      </c>
      <c r="C9" s="1">
        <v>656.33</v>
      </c>
      <c r="D9" s="8"/>
      <c r="E9" s="7" t="str">
        <f t="shared" si="0"/>
        <v/>
      </c>
    </row>
    <row r="10" spans="1:9">
      <c r="A10" s="1" t="s">
        <v>1</v>
      </c>
      <c r="B10" s="5">
        <v>10.1</v>
      </c>
      <c r="C10" s="1">
        <v>656.33</v>
      </c>
      <c r="D10" s="8"/>
      <c r="E10" s="7" t="str">
        <f t="shared" si="0"/>
        <v/>
      </c>
    </row>
    <row r="11" spans="1:9">
      <c r="A11" s="1" t="s">
        <v>5</v>
      </c>
      <c r="B11" s="5">
        <v>15.8</v>
      </c>
      <c r="C11" s="1">
        <v>656.33</v>
      </c>
      <c r="D11" s="8"/>
      <c r="E11" s="7" t="str">
        <f t="shared" si="0"/>
        <v/>
      </c>
    </row>
    <row r="12" spans="1:9">
      <c r="A12" s="1" t="s">
        <v>6</v>
      </c>
      <c r="B12" s="5">
        <v>18.3</v>
      </c>
      <c r="C12" s="1">
        <v>656.33</v>
      </c>
      <c r="D12" s="8"/>
      <c r="E12" s="7" t="str">
        <f t="shared" si="0"/>
        <v/>
      </c>
    </row>
    <row r="13" spans="1:9">
      <c r="A13" s="1" t="s">
        <v>2</v>
      </c>
      <c r="B13" s="5">
        <v>14.9</v>
      </c>
      <c r="C13" s="1">
        <v>656.33</v>
      </c>
      <c r="D13" s="8"/>
      <c r="E13" s="7" t="str">
        <f t="shared" si="0"/>
        <v/>
      </c>
    </row>
    <row r="14" spans="1:9">
      <c r="A14" s="1" t="s">
        <v>8</v>
      </c>
      <c r="B14" s="5">
        <v>46.8</v>
      </c>
      <c r="C14" s="1">
        <v>656.33</v>
      </c>
      <c r="D14" s="8"/>
      <c r="E14" s="7" t="str">
        <f t="shared" si="0"/>
        <v/>
      </c>
    </row>
    <row r="15" spans="1:9">
      <c r="I15" s="6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C21" sqref="C21"/>
    </sheetView>
  </sheetViews>
  <sheetFormatPr defaultRowHeight="13.5"/>
  <cols>
    <col min="1" max="16384" width="9" style="14"/>
  </cols>
  <sheetData>
    <row r="1" spans="1:3">
      <c r="A1" s="9" t="s">
        <v>10</v>
      </c>
      <c r="B1" s="10" t="s">
        <v>12</v>
      </c>
      <c r="C1" s="9" t="s">
        <v>11</v>
      </c>
    </row>
    <row r="2" spans="1:3">
      <c r="A2" s="11" t="s">
        <v>7</v>
      </c>
      <c r="B2" s="12">
        <f>IF(後退速度算出!D2="",,後退速度算出!B2)</f>
        <v>0</v>
      </c>
      <c r="C2" s="13" t="str">
        <f>後退速度算出!E2</f>
        <v/>
      </c>
    </row>
    <row r="3" spans="1:3">
      <c r="A3" s="11" t="s">
        <v>3</v>
      </c>
      <c r="B3" s="12">
        <f>IF(後退速度算出!D3="",,後退速度算出!B3)</f>
        <v>0</v>
      </c>
      <c r="C3" s="13" t="str">
        <f>後退速度算出!E3</f>
        <v/>
      </c>
    </row>
    <row r="4" spans="1:3">
      <c r="A4" s="11" t="s">
        <v>15</v>
      </c>
      <c r="B4" s="12">
        <f>IF(後退速度算出!D4="",,後退速度算出!B4)</f>
        <v>0</v>
      </c>
      <c r="C4" s="13" t="str">
        <f>後退速度算出!E4</f>
        <v/>
      </c>
    </row>
    <row r="5" spans="1:3">
      <c r="A5" s="11" t="s">
        <v>16</v>
      </c>
      <c r="B5" s="12">
        <f>IF(後退速度算出!D5="",,後退速度算出!B5)</f>
        <v>0</v>
      </c>
      <c r="C5" s="13" t="str">
        <f>後退速度算出!E5</f>
        <v/>
      </c>
    </row>
    <row r="6" spans="1:3">
      <c r="A6" s="11" t="s">
        <v>0</v>
      </c>
      <c r="B6" s="12">
        <f>IF(後退速度算出!D6="",,後退速度算出!B6)</f>
        <v>0</v>
      </c>
      <c r="C6" s="13" t="str">
        <f>後退速度算出!E6</f>
        <v/>
      </c>
    </row>
    <row r="7" spans="1:3">
      <c r="A7" s="11" t="s">
        <v>9</v>
      </c>
      <c r="B7" s="12">
        <f>IF(後退速度算出!D7="",,後退速度算出!B7)</f>
        <v>0</v>
      </c>
      <c r="C7" s="13" t="str">
        <f>後退速度算出!E7</f>
        <v/>
      </c>
    </row>
    <row r="8" spans="1:3">
      <c r="A8" s="11" t="s">
        <v>4</v>
      </c>
      <c r="B8" s="12">
        <f>IF(後退速度算出!D8="",,後退速度算出!B8)</f>
        <v>0</v>
      </c>
      <c r="C8" s="13" t="str">
        <f>後退速度算出!E8</f>
        <v/>
      </c>
    </row>
    <row r="9" spans="1:3">
      <c r="A9" s="11" t="s">
        <v>17</v>
      </c>
      <c r="B9" s="12">
        <f>IF(後退速度算出!D9="",,後退速度算出!B9)</f>
        <v>0</v>
      </c>
      <c r="C9" s="13" t="str">
        <f>後退速度算出!E9</f>
        <v/>
      </c>
    </row>
    <row r="10" spans="1:3">
      <c r="A10" s="11" t="s">
        <v>1</v>
      </c>
      <c r="B10" s="12">
        <f>IF(後退速度算出!D10="",,後退速度算出!B10)</f>
        <v>0</v>
      </c>
      <c r="C10" s="13" t="str">
        <f>後退速度算出!E10</f>
        <v/>
      </c>
    </row>
    <row r="11" spans="1:3">
      <c r="A11" s="11" t="s">
        <v>5</v>
      </c>
      <c r="B11" s="12">
        <f>IF(後退速度算出!D11="",,後退速度算出!B11)</f>
        <v>0</v>
      </c>
      <c r="C11" s="13" t="str">
        <f>後退速度算出!E11</f>
        <v/>
      </c>
    </row>
    <row r="12" spans="1:3">
      <c r="A12" s="11" t="s">
        <v>6</v>
      </c>
      <c r="B12" s="12">
        <f>IF(後退速度算出!D12="",,後退速度算出!B12)</f>
        <v>0</v>
      </c>
      <c r="C12" s="13" t="str">
        <f>後退速度算出!E12</f>
        <v/>
      </c>
    </row>
    <row r="13" spans="1:3">
      <c r="A13" s="11" t="s">
        <v>2</v>
      </c>
      <c r="B13" s="12">
        <f>IF(後退速度算出!D13="",,後退速度算出!B13)</f>
        <v>0</v>
      </c>
      <c r="C13" s="13" t="str">
        <f>後退速度算出!E13</f>
        <v/>
      </c>
    </row>
    <row r="14" spans="1:3">
      <c r="A14" s="11" t="s">
        <v>8</v>
      </c>
      <c r="B14" s="12">
        <f>IF(後退速度算出!D14="",,後退速度算出!B14)</f>
        <v>0</v>
      </c>
      <c r="C14" s="13" t="str">
        <f>後退速度算出!E14</f>
        <v/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後退速度算出</vt:lpstr>
      <vt:lpstr>ハッブル図</vt:lpstr>
    </vt:vector>
  </TitlesOfParts>
  <Company>岡山商科大学附属高等学校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畠　浩二</dc:creator>
  <cp:lastModifiedBy> </cp:lastModifiedBy>
  <dcterms:created xsi:type="dcterms:W3CDTF">2004-05-31T02:38:33Z</dcterms:created>
  <dcterms:modified xsi:type="dcterms:W3CDTF">2012-06-29T08:50:43Z</dcterms:modified>
</cp:coreProperties>
</file>